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200"/>
  </bookViews>
  <sheets>
    <sheet name="вне" sheetId="1" r:id="rId1"/>
  </sheets>
  <externalReferences>
    <externalReference r:id="rId2"/>
  </externalReferences>
  <definedNames>
    <definedName name="_xlnm._FilterDatabase" localSheetId="0" hidden="1">вне!$A$12:$R$12</definedName>
    <definedName name="_xlnm.Print_Titles" localSheetId="0">вне!$11:$12</definedName>
    <definedName name="_xlnm.Print_Area" localSheetId="0">вне!$A$1:$R$20</definedName>
  </definedNames>
  <calcPr calcId="145621"/>
</workbook>
</file>

<file path=xl/calcChain.xml><?xml version="1.0" encoding="utf-8"?>
<calcChain xmlns="http://schemas.openxmlformats.org/spreadsheetml/2006/main">
  <c r="N14" i="1" l="1"/>
  <c r="O14" i="1" s="1"/>
  <c r="M14" i="1"/>
  <c r="L14" i="1"/>
  <c r="I14" i="1"/>
  <c r="J14" i="1" s="1"/>
  <c r="H14" i="1"/>
  <c r="G14" i="1"/>
  <c r="F14" i="1"/>
  <c r="E14" i="1"/>
  <c r="D14" i="1"/>
  <c r="C14" i="1"/>
  <c r="Q13" i="1"/>
  <c r="N13" i="1"/>
  <c r="O13" i="1" s="1"/>
  <c r="M13" i="1"/>
  <c r="L13" i="1"/>
  <c r="I13" i="1"/>
  <c r="J13" i="1" s="1"/>
  <c r="H13" i="1"/>
  <c r="G13" i="1"/>
  <c r="F13" i="1"/>
  <c r="E13" i="1"/>
  <c r="D13" i="1"/>
  <c r="C13" i="1"/>
  <c r="R13" i="1" l="1"/>
  <c r="Q14" i="1"/>
  <c r="R14" i="1" s="1"/>
</calcChain>
</file>

<file path=xl/sharedStrings.xml><?xml version="1.0" encoding="utf-8"?>
<sst xmlns="http://schemas.openxmlformats.org/spreadsheetml/2006/main" count="27" uniqueCount="24">
  <si>
    <t>Соревнование профессиональных навыков</t>
  </si>
  <si>
    <t>Worldskills International</t>
  </si>
  <si>
    <t>Тюменская область, г. Тюмень</t>
  </si>
  <si>
    <t>29-31 мая 2019 г.</t>
  </si>
  <si>
    <t>Компетенция: Водитель автобуса большой вместимости ЛИАЗ 5292</t>
  </si>
  <si>
    <t>№ пп</t>
  </si>
  <si>
    <t>Стартовый №</t>
  </si>
  <si>
    <t>Фамилия, Имя, Отчество</t>
  </si>
  <si>
    <t>Предприятие</t>
  </si>
  <si>
    <t>маневрирование</t>
  </si>
  <si>
    <t>ПДД</t>
  </si>
  <si>
    <t>ИТОГОВЫЙ РЕЗУЛЬТАТ</t>
  </si>
  <si>
    <t>МЕСТО</t>
  </si>
  <si>
    <t>скоростное маневрирование
очки</t>
  </si>
  <si>
    <t>время 
(мин, сек)</t>
  </si>
  <si>
    <t>комфортное маневрирование
очки</t>
  </si>
  <si>
    <t>суммарный ИТОГ</t>
  </si>
  <si>
    <t>место</t>
  </si>
  <si>
    <t>правильные ответы</t>
  </si>
  <si>
    <t>очки</t>
  </si>
  <si>
    <t>ГЛАВНЫЙ СУДЬЯ</t>
  </si>
  <si>
    <t>Д.Н. Куприянов</t>
  </si>
  <si>
    <t>ГЛАВНЫЙ СЕКРЕТАРЬ</t>
  </si>
  <si>
    <t>Л.А. Кудрякова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</si>
</sst>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7" fontId="2" fillId="0" borderId="0" xfId="0" applyNumberFormat="1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47" fontId="5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45" fontId="2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5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3" fillId="0" borderId="0" xfId="0" applyFont="1"/>
    <xf numFmtId="0" fontId="3" fillId="0" borderId="5" xfId="0" applyFont="1" applyBorder="1" applyAlignment="1">
      <alignment vertical="center"/>
    </xf>
    <xf numFmtId="4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47" fontId="3" fillId="0" borderId="5" xfId="0" applyNumberFormat="1" applyFont="1" applyBorder="1" applyAlignment="1">
      <alignment vertical="center"/>
    </xf>
    <xf numFmtId="45" fontId="2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28575</xdr:rowOff>
    </xdr:from>
    <xdr:to>
      <xdr:col>2</xdr:col>
      <xdr:colOff>647700</xdr:colOff>
      <xdr:row>4</xdr:row>
      <xdr:rowOff>285750</xdr:rowOff>
    </xdr:to>
    <xdr:pic>
      <xdr:nvPicPr>
        <xdr:cNvPr id="2" name="Рисунок 1" descr="WSlog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95275"/>
          <a:ext cx="11715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86;&#1088;&#1084;&#1072;%20&#1087;&#1086;&#1076;&#1089;&#1095;&#1077;&#1090;&#1072;%20&#1088;&#1077;&#1079;&#1091;&#1083;&#1100;&#1090;&#1072;&#1090;&#1086;&#1074;_2019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ольшие"/>
      <sheetName val="большие (вне зачета)"/>
      <sheetName val="средние"/>
      <sheetName val="средние (вне зачета)"/>
      <sheetName val="пустограф(ЛИАЗ)"/>
      <sheetName val="пустограф(ПАЗ)"/>
      <sheetName val="Конкурс Вождение(ЛИАЗ)"/>
      <sheetName val="Конкурс Вождение(ПАЗ)"/>
      <sheetName val="Конкурс Вождение(ЛИАЗ)_общий"/>
      <sheetName val="Конкурс Вождение(ЛИАЗ)_внезачет"/>
      <sheetName val="список_участников"/>
      <sheetName val="Конкурс ПДД(ПАЗ)"/>
      <sheetName val="Конкурс ПДД(ЛИАЗ)"/>
      <sheetName val="Конкурс ПДД(ЛИАЗ)_вне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>
            <v>35</v>
          </cell>
        </row>
      </sheetData>
      <sheetData sheetId="7">
        <row r="4">
          <cell r="E4" t="str">
            <v>Старт=0,55</v>
          </cell>
        </row>
      </sheetData>
      <sheetData sheetId="8"/>
      <sheetData sheetId="9">
        <row r="4">
          <cell r="B4">
            <v>41</v>
          </cell>
          <cell r="C4" t="str">
            <v>Альметов Иван Мирхатович</v>
          </cell>
          <cell r="D4" t="str">
            <v>Акционерное общество "Тобольское пассажирское предприятие" г.Тобольск Тюменская область</v>
          </cell>
          <cell r="E4">
            <v>0</v>
          </cell>
          <cell r="F4">
            <v>0.55000000000000004</v>
          </cell>
          <cell r="G4">
            <v>2</v>
          </cell>
          <cell r="H4">
            <v>1</v>
          </cell>
          <cell r="I4">
            <v>0.1</v>
          </cell>
          <cell r="J4">
            <v>0</v>
          </cell>
          <cell r="K4">
            <v>0</v>
          </cell>
          <cell r="L4">
            <v>0.5</v>
          </cell>
          <cell r="M4">
            <v>0</v>
          </cell>
          <cell r="N4">
            <v>0</v>
          </cell>
          <cell r="O4">
            <v>0.75</v>
          </cell>
          <cell r="P4">
            <v>0</v>
          </cell>
          <cell r="Q4">
            <v>0</v>
          </cell>
          <cell r="R4">
            <v>0</v>
          </cell>
          <cell r="S4">
            <v>1.5</v>
          </cell>
          <cell r="T4">
            <v>0</v>
          </cell>
          <cell r="U4">
            <v>0</v>
          </cell>
          <cell r="V4">
            <v>1</v>
          </cell>
          <cell r="W4">
            <v>0</v>
          </cell>
          <cell r="X4">
            <v>0</v>
          </cell>
          <cell r="Y4">
            <v>0.45</v>
          </cell>
          <cell r="Z4">
            <v>0</v>
          </cell>
          <cell r="AA4">
            <v>0</v>
          </cell>
          <cell r="AB4">
            <v>0</v>
          </cell>
          <cell r="AC4">
            <v>1.05</v>
          </cell>
          <cell r="AD4">
            <v>0</v>
          </cell>
          <cell r="AE4">
            <v>0.55000000000000004</v>
          </cell>
          <cell r="AF4">
            <v>2.3784722222222224E-3</v>
          </cell>
          <cell r="AG4">
            <v>0</v>
          </cell>
          <cell r="AH4">
            <v>1</v>
          </cell>
          <cell r="AI4">
            <v>0</v>
          </cell>
          <cell r="AJ4">
            <v>12.899999999999999</v>
          </cell>
          <cell r="AK4">
            <v>1</v>
          </cell>
          <cell r="AL4">
            <v>0.05</v>
          </cell>
          <cell r="AM4">
            <v>1</v>
          </cell>
          <cell r="AN4">
            <v>1</v>
          </cell>
          <cell r="AO4">
            <v>0.15000000000000002</v>
          </cell>
          <cell r="AP4">
            <v>0</v>
          </cell>
          <cell r="AQ4">
            <v>0</v>
          </cell>
          <cell r="AR4">
            <v>0.5</v>
          </cell>
          <cell r="AS4">
            <v>0</v>
          </cell>
          <cell r="AT4">
            <v>0</v>
          </cell>
          <cell r="AU4">
            <v>0.75</v>
          </cell>
          <cell r="AV4">
            <v>0</v>
          </cell>
          <cell r="AW4">
            <v>0</v>
          </cell>
          <cell r="AX4">
            <v>0</v>
          </cell>
          <cell r="AY4">
            <v>1.5</v>
          </cell>
          <cell r="AZ4">
            <v>0</v>
          </cell>
          <cell r="BA4">
            <v>0</v>
          </cell>
          <cell r="BB4">
            <v>1</v>
          </cell>
          <cell r="BC4">
            <v>0</v>
          </cell>
          <cell r="BD4">
            <v>0</v>
          </cell>
          <cell r="BE4">
            <v>0.45</v>
          </cell>
          <cell r="BF4">
            <v>0</v>
          </cell>
          <cell r="BG4">
            <v>0</v>
          </cell>
          <cell r="BH4">
            <v>0</v>
          </cell>
          <cell r="BI4">
            <v>1.05</v>
          </cell>
          <cell r="BJ4">
            <v>0</v>
          </cell>
          <cell r="BK4">
            <v>0.55000000000000004</v>
          </cell>
          <cell r="BL4">
            <v>3.4050925925925928E-3</v>
          </cell>
          <cell r="BM4">
            <v>0</v>
          </cell>
          <cell r="BN4">
            <v>1</v>
          </cell>
          <cell r="BO4">
            <v>1</v>
          </cell>
          <cell r="BP4">
            <v>1</v>
          </cell>
          <cell r="BQ4">
            <v>1</v>
          </cell>
          <cell r="BR4">
            <v>0</v>
          </cell>
          <cell r="BS4">
            <v>14</v>
          </cell>
          <cell r="BT4">
            <v>26.9</v>
          </cell>
        </row>
        <row r="5">
          <cell r="B5">
            <v>43</v>
          </cell>
          <cell r="C5" t="str">
            <v>Коптяев Анатолий Владимирович</v>
          </cell>
          <cell r="D5" t="str">
            <v>"ОАО Вагай пассажиравтотранс" г.Тюмень Тюменская область</v>
          </cell>
          <cell r="E5">
            <v>0</v>
          </cell>
          <cell r="F5">
            <v>0.55000000000000004</v>
          </cell>
          <cell r="G5">
            <v>1</v>
          </cell>
          <cell r="H5">
            <v>1</v>
          </cell>
          <cell r="I5">
            <v>0.15000000000000002</v>
          </cell>
          <cell r="J5">
            <v>0</v>
          </cell>
          <cell r="K5">
            <v>0</v>
          </cell>
          <cell r="L5">
            <v>0.5</v>
          </cell>
          <cell r="M5">
            <v>0</v>
          </cell>
          <cell r="N5">
            <v>0</v>
          </cell>
          <cell r="O5">
            <v>0.75</v>
          </cell>
          <cell r="P5">
            <v>0</v>
          </cell>
          <cell r="Q5">
            <v>0</v>
          </cell>
          <cell r="R5">
            <v>0</v>
          </cell>
          <cell r="S5">
            <v>1.5</v>
          </cell>
          <cell r="T5">
            <v>11</v>
          </cell>
          <cell r="U5">
            <v>1</v>
          </cell>
          <cell r="V5">
            <v>0</v>
          </cell>
          <cell r="W5">
            <v>0</v>
          </cell>
          <cell r="X5">
            <v>0</v>
          </cell>
          <cell r="Y5">
            <v>0.45</v>
          </cell>
          <cell r="Z5">
            <v>3</v>
          </cell>
          <cell r="AA5">
            <v>0</v>
          </cell>
          <cell r="AB5">
            <v>1</v>
          </cell>
          <cell r="AC5">
            <v>0.25</v>
          </cell>
          <cell r="AD5">
            <v>0</v>
          </cell>
          <cell r="AE5">
            <v>0.55000000000000004</v>
          </cell>
          <cell r="AF5">
            <v>2.9641203703703704E-3</v>
          </cell>
          <cell r="AG5">
            <v>0</v>
          </cell>
          <cell r="AH5">
            <v>1</v>
          </cell>
          <cell r="AI5">
            <v>0</v>
          </cell>
          <cell r="AJ5">
            <v>9.3999999999999986</v>
          </cell>
          <cell r="AK5">
            <v>0</v>
          </cell>
          <cell r="AL5">
            <v>0.55000000000000004</v>
          </cell>
          <cell r="AM5">
            <v>1</v>
          </cell>
          <cell r="AN5">
            <v>1</v>
          </cell>
          <cell r="AO5">
            <v>0.15000000000000002</v>
          </cell>
          <cell r="AP5">
            <v>0</v>
          </cell>
          <cell r="AQ5">
            <v>0</v>
          </cell>
          <cell r="AR5">
            <v>0.5</v>
          </cell>
          <cell r="AS5">
            <v>0</v>
          </cell>
          <cell r="AT5">
            <v>0</v>
          </cell>
          <cell r="AU5">
            <v>0.75</v>
          </cell>
          <cell r="AV5">
            <v>0</v>
          </cell>
          <cell r="AW5">
            <v>0</v>
          </cell>
          <cell r="AX5">
            <v>0</v>
          </cell>
          <cell r="AY5">
            <v>1.5</v>
          </cell>
          <cell r="AZ5">
            <v>11</v>
          </cell>
          <cell r="BA5">
            <v>1</v>
          </cell>
          <cell r="BB5">
            <v>0</v>
          </cell>
          <cell r="BC5">
            <v>2</v>
          </cell>
          <cell r="BD5">
            <v>1</v>
          </cell>
          <cell r="BE5">
            <v>0.1</v>
          </cell>
          <cell r="BF5">
            <v>1</v>
          </cell>
          <cell r="BG5">
            <v>0</v>
          </cell>
          <cell r="BH5">
            <v>1</v>
          </cell>
          <cell r="BI5">
            <v>0.45000000000000007</v>
          </cell>
          <cell r="BJ5">
            <v>0</v>
          </cell>
          <cell r="BK5">
            <v>0.55000000000000004</v>
          </cell>
          <cell r="BL5">
            <v>5.3229166666666668E-3</v>
          </cell>
          <cell r="BM5">
            <v>0</v>
          </cell>
          <cell r="BN5">
            <v>0</v>
          </cell>
          <cell r="BO5">
            <v>0</v>
          </cell>
          <cell r="BP5">
            <v>2</v>
          </cell>
          <cell r="BQ5">
            <v>1</v>
          </cell>
          <cell r="BR5">
            <v>0</v>
          </cell>
          <cell r="BS5">
            <v>13.1</v>
          </cell>
          <cell r="BT5">
            <v>22.5</v>
          </cell>
        </row>
      </sheetData>
      <sheetData sheetId="10"/>
      <sheetData sheetId="11">
        <row r="5">
          <cell r="B5">
            <v>15</v>
          </cell>
        </row>
      </sheetData>
      <sheetData sheetId="12">
        <row r="5">
          <cell r="B5">
            <v>25</v>
          </cell>
        </row>
      </sheetData>
      <sheetData sheetId="13">
        <row r="5">
          <cell r="B5">
            <v>41</v>
          </cell>
          <cell r="C5" t="str">
            <v>Альметов Иван Мирхатович</v>
          </cell>
          <cell r="D5" t="str">
            <v>Акционерное общество "Тобольское пассажирское предприятие" г.Тобольск Тюменская область</v>
          </cell>
          <cell r="E5">
            <v>20</v>
          </cell>
          <cell r="F5">
            <v>17</v>
          </cell>
          <cell r="G5">
            <v>0</v>
          </cell>
          <cell r="H5">
            <v>1</v>
          </cell>
          <cell r="I5">
            <v>5.5555555555555556E-4</v>
          </cell>
          <cell r="J5">
            <v>0.6</v>
          </cell>
          <cell r="K5">
            <v>18.600000000000001</v>
          </cell>
        </row>
        <row r="6">
          <cell r="B6">
            <v>43</v>
          </cell>
          <cell r="C6" t="str">
            <v>Коптяев Анатолий Владимирович</v>
          </cell>
          <cell r="D6" t="str">
            <v>"ОАО Вагай пассажиравтотранс" г.Тюмень Тюменская область</v>
          </cell>
          <cell r="E6">
            <v>20</v>
          </cell>
          <cell r="F6">
            <v>17</v>
          </cell>
          <cell r="G6">
            <v>0</v>
          </cell>
          <cell r="H6">
            <v>1</v>
          </cell>
          <cell r="I6">
            <v>5.9027777777777778E-4</v>
          </cell>
          <cell r="J6">
            <v>0.5</v>
          </cell>
          <cell r="K6">
            <v>18.5</v>
          </cell>
        </row>
        <row r="9">
          <cell r="D9" t="str">
            <v>ГЛАВНЫЙ СУДЬЯ</v>
          </cell>
          <cell r="F9" t="str">
            <v>Д.Н. Куприянов</v>
          </cell>
        </row>
        <row r="11">
          <cell r="D11" t="str">
            <v>ГЛАВНЫЙ СЕКРЕТАРЬ</v>
          </cell>
          <cell r="F11" t="str">
            <v>Л.А. Кудрякова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U19"/>
  <sheetViews>
    <sheetView tabSelected="1" view="pageBreakPreview" zoomScale="60" zoomScaleNormal="75" workbookViewId="0">
      <selection activeCell="I14" sqref="I14"/>
    </sheetView>
  </sheetViews>
  <sheetFormatPr defaultRowHeight="18.75" x14ac:dyDescent="0.25"/>
  <cols>
    <col min="1" max="1" width="6.28515625" style="1" customWidth="1"/>
    <col min="2" max="2" width="9.140625" style="1"/>
    <col min="3" max="3" width="29.85546875" style="1" customWidth="1"/>
    <col min="4" max="4" width="45.28515625" style="1" customWidth="1"/>
    <col min="5" max="5" width="9" style="1" customWidth="1"/>
    <col min="6" max="6" width="11.85546875" style="5" customWidth="1"/>
    <col min="7" max="7" width="7.85546875" style="1" customWidth="1"/>
    <col min="8" max="8" width="10.85546875" style="5" customWidth="1"/>
    <col min="9" max="9" width="9.5703125" style="1" customWidth="1"/>
    <col min="10" max="10" width="7.140625" style="1" customWidth="1"/>
    <col min="11" max="11" width="4.5703125" style="1" customWidth="1"/>
    <col min="12" max="12" width="8.28515625" style="1" bestFit="1" customWidth="1"/>
    <col min="13" max="13" width="12.28515625" style="41" customWidth="1"/>
    <col min="14" max="14" width="11.140625" style="1" customWidth="1"/>
    <col min="15" max="15" width="7.28515625" style="1" customWidth="1"/>
    <col min="16" max="16" width="4.7109375" style="1" customWidth="1"/>
    <col min="17" max="17" width="13.5703125" style="1" customWidth="1"/>
    <col min="18" max="18" width="7.85546875" style="1" customWidth="1"/>
    <col min="19" max="16384" width="9.140625" style="1"/>
  </cols>
  <sheetData>
    <row r="1" spans="1:21" ht="2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spans="1:21" ht="2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26.25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1" ht="26.25" x14ac:dyDescent="0.25">
      <c r="B5" s="3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21" x14ac:dyDescent="0.25">
      <c r="A7" s="4" t="s">
        <v>2</v>
      </c>
      <c r="B7" s="4"/>
      <c r="C7" s="4"/>
      <c r="D7" s="4"/>
      <c r="G7" s="6"/>
      <c r="H7" s="7"/>
      <c r="I7" s="6"/>
      <c r="J7" s="6"/>
      <c r="K7" s="6"/>
      <c r="M7" s="4" t="s">
        <v>3</v>
      </c>
      <c r="N7" s="4"/>
      <c r="O7" s="4"/>
      <c r="P7" s="4"/>
      <c r="Q7" s="4"/>
      <c r="R7" s="4"/>
    </row>
    <row r="9" spans="1:21" ht="23.25" x14ac:dyDescent="0.25">
      <c r="B9" s="8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1" spans="1:21" s="16" customFormat="1" ht="21" customHeight="1" x14ac:dyDescent="0.25">
      <c r="A11" s="9" t="s">
        <v>5</v>
      </c>
      <c r="B11" s="10" t="s">
        <v>6</v>
      </c>
      <c r="C11" s="11" t="s">
        <v>7</v>
      </c>
      <c r="D11" s="11" t="s">
        <v>8</v>
      </c>
      <c r="E11" s="12" t="s">
        <v>9</v>
      </c>
      <c r="F11" s="13"/>
      <c r="G11" s="13"/>
      <c r="H11" s="13"/>
      <c r="I11" s="13"/>
      <c r="J11" s="13"/>
      <c r="K11" s="14"/>
      <c r="L11" s="15" t="s">
        <v>10</v>
      </c>
      <c r="M11" s="15"/>
      <c r="N11" s="15"/>
      <c r="O11" s="15"/>
      <c r="P11" s="15"/>
      <c r="Q11" s="10" t="s">
        <v>11</v>
      </c>
      <c r="R11" s="10" t="s">
        <v>12</v>
      </c>
    </row>
    <row r="12" spans="1:21" s="16" customFormat="1" ht="123" customHeight="1" x14ac:dyDescent="0.25">
      <c r="A12" s="9"/>
      <c r="B12" s="10"/>
      <c r="C12" s="11"/>
      <c r="D12" s="11"/>
      <c r="E12" s="17" t="s">
        <v>13</v>
      </c>
      <c r="F12" s="18" t="s">
        <v>14</v>
      </c>
      <c r="G12" s="19" t="s">
        <v>15</v>
      </c>
      <c r="H12" s="18" t="s">
        <v>14</v>
      </c>
      <c r="I12" s="20" t="s">
        <v>16</v>
      </c>
      <c r="J12" s="20" t="s">
        <v>17</v>
      </c>
      <c r="K12" s="21"/>
      <c r="L12" s="20" t="s">
        <v>18</v>
      </c>
      <c r="M12" s="18" t="s">
        <v>14</v>
      </c>
      <c r="N12" s="20" t="s">
        <v>19</v>
      </c>
      <c r="O12" s="20" t="s">
        <v>17</v>
      </c>
      <c r="P12" s="21"/>
      <c r="Q12" s="10"/>
      <c r="R12" s="10"/>
    </row>
    <row r="13" spans="1:21" ht="84" x14ac:dyDescent="0.25">
      <c r="A13" s="22">
        <v>1</v>
      </c>
      <c r="B13" s="23">
        <v>41</v>
      </c>
      <c r="C13" s="24" t="str">
        <f>VLOOKUP($B13,'[1]Конкурс Вождение(ЛИАЗ)_внезачет'!$B$4:$BT$40,2,FALSE)</f>
        <v>Альметов Иван Мирхатович</v>
      </c>
      <c r="D13" s="24" t="str">
        <f>VLOOKUP($B13,'[1]Конкурс Вождение(ЛИАЗ)_внезачет'!$B$4:$BT$40,3,FALSE)</f>
        <v>Акционерное общество "Тобольское пассажирское предприятие" г.Тобольск Тюменская область</v>
      </c>
      <c r="E13" s="25">
        <f>VLOOKUP($B13,'[1]Конкурс Вождение(ЛИАЗ)_внезачет'!$B$4:$BT$40,35,FALSE)</f>
        <v>12.899999999999999</v>
      </c>
      <c r="F13" s="26">
        <f>VLOOKUP($B13,'[1]Конкурс Вождение(ЛИАЗ)_внезачет'!$B$4:$BT$40,31,FALSE)</f>
        <v>2.3784722222222224E-3</v>
      </c>
      <c r="G13" s="25">
        <f>VLOOKUP($B13,'[1]Конкурс Вождение(ЛИАЗ)_внезачет'!$B$4:$BT$40,70,FALSE)</f>
        <v>14</v>
      </c>
      <c r="H13" s="26">
        <f>VLOOKUP($B13,'[1]Конкурс Вождение(ЛИАЗ)_внезачет'!$B$4:$BT$40,63,FALSE)</f>
        <v>3.4050925925925928E-3</v>
      </c>
      <c r="I13" s="25">
        <f>VLOOKUP($B13,'[1]Конкурс Вождение(ЛИАЗ)_внезачет'!$B$4:$BT$40,71,FALSE)</f>
        <v>26.9</v>
      </c>
      <c r="J13" s="27">
        <f>RANK($I13,$I$13:$I$14,0)</f>
        <v>1</v>
      </c>
      <c r="K13" s="28"/>
      <c r="L13" s="29">
        <f>VLOOKUP($B13,'[1]Конкурс ПДД(ЛИАЗ)_вне'!$B$5:$K$41,4,FALSE)</f>
        <v>20</v>
      </c>
      <c r="M13" s="30">
        <f>VLOOKUP($B13,'[1]Конкурс ПДД(ЛИАЗ)_вне'!$B$5:$K$41,8,FALSE)</f>
        <v>5.5555555555555556E-4</v>
      </c>
      <c r="N13" s="25">
        <f>VLOOKUP($B13,'[1]Конкурс ПДД(ЛИАЗ)_вне'!$B$5:$K$41,10,FALSE)</f>
        <v>18.600000000000001</v>
      </c>
      <c r="O13" s="31">
        <f>RANK($N13,$N$13:$N$14,0)</f>
        <v>1</v>
      </c>
      <c r="P13" s="32"/>
      <c r="Q13" s="33">
        <f>$N13+$I13</f>
        <v>45.5</v>
      </c>
      <c r="R13" s="31">
        <f>RANK($Q13,$Q$13:$Q$14,0)</f>
        <v>1</v>
      </c>
      <c r="T13" s="34"/>
    </row>
    <row r="14" spans="1:21" ht="42" x14ac:dyDescent="0.25">
      <c r="A14" s="22">
        <v>2</v>
      </c>
      <c r="B14" s="23">
        <v>43</v>
      </c>
      <c r="C14" s="24" t="str">
        <f>VLOOKUP($B14,'[1]Конкурс Вождение(ЛИАЗ)_внезачет'!$B$4:$BT$40,2,FALSE)</f>
        <v>Коптяев Анатолий Владимирович</v>
      </c>
      <c r="D14" s="24" t="str">
        <f>VLOOKUP($B14,'[1]Конкурс Вождение(ЛИАЗ)_внезачет'!$B$4:$BT$40,3,FALSE)</f>
        <v>"ОАО Вагай пассажиравтотранс" г.Тюмень Тюменская область</v>
      </c>
      <c r="E14" s="25">
        <f>VLOOKUP($B14,'[1]Конкурс Вождение(ЛИАЗ)_внезачет'!$B$4:$BT$40,35,FALSE)</f>
        <v>9.3999999999999986</v>
      </c>
      <c r="F14" s="26">
        <f>VLOOKUP($B14,'[1]Конкурс Вождение(ЛИАЗ)_внезачет'!$B$4:$BT$40,31,FALSE)</f>
        <v>2.9641203703703704E-3</v>
      </c>
      <c r="G14" s="25">
        <f>VLOOKUP($B14,'[1]Конкурс Вождение(ЛИАЗ)_внезачет'!$B$4:$BT$40,70,FALSE)</f>
        <v>13.1</v>
      </c>
      <c r="H14" s="26">
        <f>VLOOKUP($B14,'[1]Конкурс Вождение(ЛИАЗ)_внезачет'!$B$4:$BT$40,63,FALSE)</f>
        <v>5.3229166666666668E-3</v>
      </c>
      <c r="I14" s="25">
        <f>VLOOKUP($B14,'[1]Конкурс Вождение(ЛИАЗ)_внезачет'!$B$4:$BT$40,71,FALSE)</f>
        <v>22.5</v>
      </c>
      <c r="J14" s="27">
        <f>RANK($I14,$I$13:$I$14,0)</f>
        <v>2</v>
      </c>
      <c r="K14" s="28"/>
      <c r="L14" s="29">
        <f>VLOOKUP($B14,'[1]Конкурс ПДД(ЛИАЗ)_вне'!$B$5:$K$41,4,FALSE)</f>
        <v>20</v>
      </c>
      <c r="M14" s="30">
        <f>VLOOKUP($B14,'[1]Конкурс ПДД(ЛИАЗ)_вне'!$B$5:$K$41,8,FALSE)</f>
        <v>5.9027777777777778E-4</v>
      </c>
      <c r="N14" s="25">
        <f>VLOOKUP($B14,'[1]Конкурс ПДД(ЛИАЗ)_вне'!$B$5:$K$41,10,FALSE)</f>
        <v>18.5</v>
      </c>
      <c r="O14" s="31">
        <f>RANK($N14,$N$13:$N$14,0)</f>
        <v>2</v>
      </c>
      <c r="P14" s="32"/>
      <c r="Q14" s="31">
        <f>$N14+$I14</f>
        <v>41</v>
      </c>
      <c r="R14" s="31">
        <f>RANK($Q14,$Q$13:$Q$14,0)</f>
        <v>2</v>
      </c>
      <c r="U14" s="34"/>
    </row>
    <row r="17" spans="3:10" ht="21" x14ac:dyDescent="0.35">
      <c r="D17" s="35" t="s">
        <v>20</v>
      </c>
      <c r="E17" s="36"/>
      <c r="F17" s="36"/>
      <c r="G17" s="36"/>
      <c r="H17" s="37"/>
      <c r="I17" s="35" t="s">
        <v>21</v>
      </c>
      <c r="J17" s="38"/>
    </row>
    <row r="18" spans="3:10" ht="21" x14ac:dyDescent="0.35">
      <c r="C18" s="39"/>
      <c r="D18" s="38"/>
      <c r="E18" s="35"/>
      <c r="F18" s="37"/>
      <c r="G18" s="38"/>
      <c r="H18" s="37"/>
      <c r="I18" s="38"/>
      <c r="J18" s="38"/>
    </row>
    <row r="19" spans="3:10" ht="21" x14ac:dyDescent="0.35">
      <c r="D19" s="35" t="s">
        <v>22</v>
      </c>
      <c r="E19" s="36"/>
      <c r="F19" s="40"/>
      <c r="G19" s="36"/>
      <c r="H19" s="37"/>
      <c r="I19" s="35" t="s">
        <v>23</v>
      </c>
      <c r="J19" s="38"/>
    </row>
  </sheetData>
  <autoFilter ref="A12:R12">
    <sortState ref="A14:X51">
      <sortCondition ref="B12"/>
    </sortState>
  </autoFilter>
  <mergeCells count="15">
    <mergeCell ref="B9:R9"/>
    <mergeCell ref="A11:A12"/>
    <mergeCell ref="B11:B12"/>
    <mergeCell ref="C11:C12"/>
    <mergeCell ref="D11:D12"/>
    <mergeCell ref="E11:K11"/>
    <mergeCell ref="L11:P11"/>
    <mergeCell ref="Q11:Q12"/>
    <mergeCell ref="R11:R12"/>
    <mergeCell ref="B1:R1"/>
    <mergeCell ref="B3:R3"/>
    <mergeCell ref="B4:R4"/>
    <mergeCell ref="B5:R5"/>
    <mergeCell ref="A7:D7"/>
    <mergeCell ref="M7:R7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вне</vt:lpstr>
      <vt:lpstr>вне!Заголовки_для_печати</vt:lpstr>
      <vt:lpstr>вне!Область_печати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2019-05-31T08:20:05Z</dcterms:created>
  <dcterms:modified xsi:type="dcterms:W3CDTF">2019-05-31T08:21:35Z</dcterms:modified>
</cp:coreProperties>
</file>